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erne\OneDrive\Buber UG\Rechner\2019\fertig\für Web 2. Hj\"/>
    </mc:Choice>
  </mc:AlternateContent>
  <xr:revisionPtr revIDLastSave="0" documentId="13_ncr:1_{FB89B883-CC1D-49E7-84AD-58FEC8644FE8}" xr6:coauthVersionLast="43" xr6:coauthVersionMax="43" xr10:uidLastSave="{00000000-0000-0000-0000-000000000000}"/>
  <workbookProtection workbookPassword="AA2E" lockStructure="1"/>
  <bookViews>
    <workbookView xWindow="-108" yWindow="-108" windowWidth="16608" windowHeight="8832" tabRatio="666" xr2:uid="{00000000-000D-0000-FFFF-FFFF00000000}"/>
  </bookViews>
  <sheets>
    <sheet name="Wartezeiterfüllung" sheetId="69" r:id="rId1"/>
    <sheet name=" " sheetId="7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70" l="1"/>
  <c r="H3" i="69" s="1"/>
  <c r="C39" i="70"/>
  <c r="C36" i="70"/>
  <c r="C6" i="70" l="1"/>
  <c r="C9" i="70"/>
  <c r="F41" i="70"/>
  <c r="F37" i="70"/>
  <c r="F38" i="70" s="1"/>
  <c r="C37" i="70" s="1"/>
  <c r="D2" i="69"/>
  <c r="D1" i="69"/>
  <c r="F42" i="70" l="1"/>
  <c r="C3" i="70" s="1"/>
  <c r="I10" i="69" s="1"/>
  <c r="D37" i="70"/>
  <c r="F45" i="70" s="1"/>
  <c r="E22" i="69" s="1"/>
  <c r="D3" i="70" l="1"/>
  <c r="J10" i="69" s="1"/>
  <c r="F46" i="70"/>
  <c r="D6" i="70" l="1"/>
  <c r="G20" i="69" s="1"/>
  <c r="E20" i="69"/>
</calcChain>
</file>

<file path=xl/sharedStrings.xml><?xml version="1.0" encoding="utf-8"?>
<sst xmlns="http://schemas.openxmlformats.org/spreadsheetml/2006/main" count="18" uniqueCount="18">
  <si>
    <t>Geburtsdatum</t>
  </si>
  <si>
    <t>Daten aus der aktuellen Rentenauskunft der DRV</t>
  </si>
  <si>
    <t>Jahr</t>
  </si>
  <si>
    <t>Wartezeit berücksichtigt bis</t>
  </si>
  <si>
    <t>Datum</t>
  </si>
  <si>
    <t>gewünschte Wartezeit (voraussichtlich) erfüllt</t>
  </si>
  <si>
    <t>Jahr/Monat</t>
  </si>
  <si>
    <t>Monat</t>
  </si>
  <si>
    <t>35 J. (420 Mo.)</t>
  </si>
  <si>
    <t>45 J. (540 Mo.)</t>
  </si>
  <si>
    <t>Diff rententechnisch</t>
  </si>
  <si>
    <t>Diff ???</t>
  </si>
  <si>
    <t>aktuelles Alter für Rente</t>
  </si>
  <si>
    <t>fehlende Monate laut Rentenauskunft</t>
  </si>
  <si>
    <t>www.clever-in-rente.de</t>
  </si>
  <si>
    <t>Das Programm wurde mit großer Sorgfalt erstellt, für die Richtigkeit der Berechnung wird aber keine Gewähr übernommen.</t>
  </si>
  <si>
    <r>
      <t xml:space="preserve">Diese Seminarversion ist bis </t>
    </r>
    <r>
      <rPr>
        <sz val="10"/>
        <color rgb="FFFF0000"/>
        <rFont val="Arial"/>
        <family val="2"/>
      </rPr>
      <t>Dezember 2019</t>
    </r>
    <r>
      <rPr>
        <sz val="10"/>
        <rFont val="Arial"/>
        <family val="2"/>
      </rPr>
      <t xml:space="preserve"> befristet. Zugangsberechtigte Seminarteinehmer*innen können das jeweils aktuellste Programm in ihrem Konto herunterladen.</t>
    </r>
  </si>
  <si>
    <t>Juli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</si>
</sst>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10"/>
      <name val="Arial"/>
      <family val="2"/>
    </font>
    <font>
      <sz val="10"/>
      <name val="Calibri"/>
      <family val="2"/>
    </font>
    <font>
      <sz val="12"/>
      <color indexed="8"/>
      <name val="Calibri"/>
      <family val="2"/>
    </font>
    <font>
      <b/>
      <sz val="11"/>
      <color indexed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0" fillId="0" borderId="0" xfId="0" applyBorder="1" applyProtection="1"/>
    <xf numFmtId="1" fontId="0" fillId="2" borderId="0" xfId="0" applyNumberForma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1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Protection="1"/>
    <xf numFmtId="1" fontId="0" fillId="0" borderId="0" xfId="0" applyNumberFormat="1" applyFill="1" applyBorder="1" applyAlignment="1" applyProtection="1">
      <alignment vertical="center" wrapText="1"/>
    </xf>
    <xf numFmtId="2" fontId="0" fillId="0" borderId="0" xfId="0" applyNumberFormat="1" applyFill="1" applyProtection="1"/>
    <xf numFmtId="14" fontId="0" fillId="0" borderId="0" xfId="0" applyNumberFormat="1" applyFill="1" applyProtection="1"/>
    <xf numFmtId="0" fontId="8" fillId="0" borderId="0" xfId="0" applyFont="1" applyBorder="1" applyAlignment="1" applyProtection="1">
      <alignment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8" fillId="0" borderId="2" xfId="0" applyFont="1" applyBorder="1" applyAlignment="1" applyProtection="1">
      <alignment vertical="center" wrapText="1"/>
    </xf>
    <xf numFmtId="14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1" fillId="0" borderId="0" xfId="0" applyFont="1" applyAlignment="1" applyProtection="1">
      <alignment horizontal="center"/>
    </xf>
    <xf numFmtId="14" fontId="0" fillId="0" borderId="0" xfId="0" applyNumberFormat="1" applyProtection="1"/>
    <xf numFmtId="0" fontId="8" fillId="2" borderId="0" xfId="0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1" fontId="10" fillId="0" borderId="3" xfId="0" applyNumberFormat="1" applyFont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vertical="center" wrapText="1"/>
    </xf>
    <xf numFmtId="0" fontId="0" fillId="0" borderId="0" xfId="0" applyNumberFormat="1" applyFill="1" applyBorder="1" applyProtection="1"/>
    <xf numFmtId="1" fontId="0" fillId="0" borderId="0" xfId="0" applyNumberFormat="1" applyFill="1" applyBorder="1" applyAlignment="1" applyProtection="1">
      <alignment vertical="center"/>
    </xf>
    <xf numFmtId="0" fontId="2" fillId="0" borderId="0" xfId="0" applyFont="1" applyProtection="1"/>
    <xf numFmtId="49" fontId="2" fillId="0" borderId="0" xfId="0" applyNumberFormat="1" applyFont="1" applyProtection="1"/>
    <xf numFmtId="0" fontId="0" fillId="0" borderId="0" xfId="0" applyFont="1" applyProtection="1"/>
    <xf numFmtId="0" fontId="1" fillId="0" borderId="0" xfId="0" applyFont="1" applyProtection="1"/>
    <xf numFmtId="0" fontId="12" fillId="0" borderId="0" xfId="0" applyFont="1" applyAlignment="1" applyProtection="1">
      <alignment horizontal="center"/>
    </xf>
    <xf numFmtId="0" fontId="10" fillId="2" borderId="0" xfId="0" applyFont="1" applyFill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4" fillId="0" borderId="0" xfId="2" applyAlignment="1" applyProtection="1"/>
    <xf numFmtId="0" fontId="14" fillId="0" borderId="0" xfId="0" applyFont="1" applyProtection="1"/>
    <xf numFmtId="14" fontId="0" fillId="0" borderId="0" xfId="0" applyNumberFormat="1" applyBorder="1" applyAlignment="1" applyProtection="1"/>
    <xf numFmtId="0" fontId="0" fillId="0" borderId="0" xfId="0" applyBorder="1" applyAlignment="1" applyProtection="1"/>
    <xf numFmtId="14" fontId="0" fillId="0" borderId="0" xfId="0" applyNumberFormat="1"/>
    <xf numFmtId="0" fontId="1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9" fillId="2" borderId="5" xfId="0" applyFont="1" applyFill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vertical="center" wrapText="1"/>
      <protection locked="0"/>
    </xf>
    <xf numFmtId="1" fontId="8" fillId="0" borderId="1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2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right" vertical="center"/>
    </xf>
    <xf numFmtId="164" fontId="7" fillId="2" borderId="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164" fontId="0" fillId="2" borderId="0" xfId="0" applyNumberForma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1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5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164" fontId="8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/>
    <xf numFmtId="0" fontId="0" fillId="0" borderId="0" xfId="0" applyAlignment="1" applyProtection="1"/>
    <xf numFmtId="0" fontId="17" fillId="0" borderId="0" xfId="0" applyFont="1" applyFill="1" applyProtection="1"/>
    <xf numFmtId="0" fontId="17" fillId="0" borderId="0" xfId="0" applyFont="1" applyProtection="1"/>
    <xf numFmtId="2" fontId="17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Protection="1"/>
    <xf numFmtId="2" fontId="17" fillId="0" borderId="0" xfId="0" applyNumberFormat="1" applyFont="1" applyFill="1" applyProtection="1"/>
  </cellXfs>
  <cellStyles count="6">
    <cellStyle name="Hyperlink 2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Währung 2" xfId="4" xr:uid="{00000000-0005-0000-0000-000004000000}"/>
    <cellStyle name="Währung 3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5A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D5D5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13</xdr:row>
      <xdr:rowOff>19050</xdr:rowOff>
    </xdr:from>
    <xdr:to>
      <xdr:col>7</xdr:col>
      <xdr:colOff>390525</xdr:colOff>
      <xdr:row>17</xdr:row>
      <xdr:rowOff>0</xdr:rowOff>
    </xdr:to>
    <xdr:sp macro="" textlink="">
      <xdr:nvSpPr>
        <xdr:cNvPr id="3309" name="AutoShape 4">
          <a:extLst>
            <a:ext uri="{FF2B5EF4-FFF2-40B4-BE49-F238E27FC236}">
              <a16:creationId xmlns:a16="http://schemas.microsoft.com/office/drawing/2014/main" id="{E388F60A-0C4F-461E-9E5F-3305D7736474}"/>
            </a:ext>
          </a:extLst>
        </xdr:cNvPr>
        <xdr:cNvSpPr>
          <a:spLocks/>
        </xdr:cNvSpPr>
      </xdr:nvSpPr>
      <xdr:spPr bwMode="auto">
        <a:xfrm>
          <a:off x="4848225" y="3200400"/>
          <a:ext cx="238125" cy="742950"/>
        </a:xfrm>
        <a:prstGeom prst="rightBrace">
          <a:avLst>
            <a:gd name="adj1" fmla="val 26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ever-in-rent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>
      <selection activeCell="E10" sqref="E10:G11"/>
    </sheetView>
  </sheetViews>
  <sheetFormatPr baseColWidth="10" defaultColWidth="11.44140625" defaultRowHeight="13.2" x14ac:dyDescent="0.25"/>
  <cols>
    <col min="1" max="1" width="4.88671875" style="2" customWidth="1"/>
    <col min="2" max="2" width="23.88671875" style="2" customWidth="1"/>
    <col min="3" max="3" width="13.44140625" style="2" customWidth="1"/>
    <col min="4" max="4" width="2.44140625" style="2" customWidth="1"/>
    <col min="5" max="5" width="13.33203125" style="2" customWidth="1"/>
    <col min="6" max="6" width="1" style="2" customWidth="1"/>
    <col min="7" max="7" width="13.33203125" style="2" customWidth="1"/>
    <col min="8" max="8" width="4.109375" style="2" customWidth="1"/>
    <col min="9" max="10" width="8.109375" style="2" customWidth="1"/>
    <col min="11" max="11" width="9.44140625" style="2" customWidth="1"/>
    <col min="12" max="12" width="4.88671875" style="2" customWidth="1"/>
    <col min="13" max="13" width="10.6640625" style="2" customWidth="1"/>
    <col min="14" max="15" width="8.109375" style="2" customWidth="1"/>
    <col min="16" max="16" width="11.44140625" style="2"/>
    <col min="17" max="17" width="31.44140625" style="2" customWidth="1"/>
    <col min="18" max="16384" width="11.44140625" style="2"/>
  </cols>
  <sheetData>
    <row r="1" spans="1:17" ht="24" customHeight="1" x14ac:dyDescent="0.3">
      <c r="A1" s="46" t="s">
        <v>14</v>
      </c>
      <c r="D1" s="52" t="str">
        <f>"Seminarunterlage Erfüllung der Wartezeit "&amp;' '!C14</f>
        <v>Seminarunterlage Erfüllung der Wartezeit 2019</v>
      </c>
      <c r="E1" s="53"/>
      <c r="F1" s="53"/>
      <c r="G1" s="53"/>
      <c r="H1" s="53"/>
      <c r="I1" s="53"/>
      <c r="J1" s="53"/>
      <c r="K1" s="53"/>
      <c r="L1" s="54"/>
      <c r="M1" s="19"/>
      <c r="N1" s="20"/>
      <c r="O1" s="45"/>
      <c r="P1" s="44"/>
      <c r="Q1" s="20"/>
    </row>
    <row r="2" spans="1:17" ht="24" customHeight="1" x14ac:dyDescent="0.25">
      <c r="A2" s="67" t="s">
        <v>16</v>
      </c>
      <c r="B2" s="68"/>
      <c r="C2" s="68"/>
      <c r="D2" s="55" t="str">
        <f>"Wuppertal    "&amp;' '!C15</f>
        <v>Wuppertal    Juli 2019</v>
      </c>
      <c r="E2" s="56"/>
      <c r="F2" s="56"/>
      <c r="G2" s="56"/>
      <c r="H2" s="56"/>
      <c r="I2" s="56"/>
      <c r="J2" s="56"/>
      <c r="K2" s="56"/>
      <c r="L2" s="56"/>
      <c r="M2" s="19"/>
      <c r="N2" s="20"/>
      <c r="O2" s="20"/>
      <c r="P2" s="44"/>
      <c r="Q2" s="20"/>
    </row>
    <row r="3" spans="1:17" ht="24" customHeight="1" x14ac:dyDescent="0.25">
      <c r="A3" s="68"/>
      <c r="B3" s="68"/>
      <c r="C3" s="68"/>
      <c r="H3" s="51" t="str">
        <f ca="1">IF(' '!C40&gt;' '!C41,"Programm ist nicht aktuell","")</f>
        <v/>
      </c>
      <c r="K3" s="19"/>
      <c r="L3" s="19"/>
      <c r="M3" s="19"/>
      <c r="N3" s="20"/>
      <c r="O3" s="20"/>
      <c r="P3" s="44"/>
      <c r="Q3" s="20"/>
    </row>
    <row r="4" spans="1:17" ht="12.75" customHeight="1" x14ac:dyDescent="0.25">
      <c r="A4" s="68"/>
      <c r="B4" s="68"/>
      <c r="C4" s="68"/>
      <c r="K4" s="28"/>
      <c r="L4" s="28"/>
      <c r="M4" s="28"/>
      <c r="N4" s="21"/>
      <c r="O4" s="21"/>
      <c r="P4" s="21"/>
      <c r="Q4" s="21"/>
    </row>
    <row r="5" spans="1:17" ht="13.8" x14ac:dyDescent="0.3">
      <c r="K5" s="22"/>
      <c r="L5" s="42"/>
      <c r="M5" s="22"/>
      <c r="N5" s="23"/>
      <c r="O5" s="23"/>
      <c r="P5" s="23"/>
      <c r="Q5" s="23"/>
    </row>
    <row r="6" spans="1:17" ht="18" customHeight="1" x14ac:dyDescent="0.25">
      <c r="A6" s="1"/>
      <c r="B6" s="1"/>
      <c r="K6" s="1"/>
      <c r="L6" s="1"/>
      <c r="M6" s="1"/>
      <c r="N6" s="12"/>
      <c r="O6" s="12"/>
      <c r="P6" s="12"/>
      <c r="Q6" s="1"/>
    </row>
    <row r="7" spans="1:17" ht="18" customHeight="1" x14ac:dyDescent="0.25">
      <c r="A7" s="1"/>
      <c r="B7" s="1"/>
      <c r="E7" s="23"/>
      <c r="F7" s="23"/>
      <c r="G7" s="23"/>
      <c r="H7" s="23"/>
      <c r="I7" s="1"/>
      <c r="J7" s="1"/>
      <c r="K7" s="1"/>
      <c r="L7" s="1"/>
      <c r="M7" s="1"/>
      <c r="N7" s="12"/>
      <c r="O7" s="12"/>
      <c r="P7" s="12"/>
      <c r="Q7" s="1"/>
    </row>
    <row r="8" spans="1:17" ht="18" customHeight="1" x14ac:dyDescent="0.3">
      <c r="A8" s="43"/>
      <c r="B8" s="1"/>
      <c r="C8" s="1"/>
      <c r="D8" s="1"/>
      <c r="E8" s="1"/>
      <c r="F8" s="1"/>
      <c r="G8" s="1"/>
      <c r="H8" s="1"/>
      <c r="I8" s="57" t="s">
        <v>12</v>
      </c>
      <c r="J8" s="58"/>
      <c r="K8" s="1"/>
      <c r="L8" s="1"/>
      <c r="M8" s="1"/>
      <c r="N8" s="12"/>
      <c r="O8" s="12"/>
      <c r="P8" s="12"/>
      <c r="Q8" s="1"/>
    </row>
    <row r="9" spans="1:17" ht="15" customHeight="1" x14ac:dyDescent="0.25">
      <c r="A9" s="87"/>
      <c r="B9" s="87"/>
      <c r="C9" s="88"/>
      <c r="D9" s="24"/>
      <c r="E9" s="1"/>
      <c r="F9" s="1"/>
      <c r="G9" s="1"/>
      <c r="I9" s="59"/>
      <c r="J9" s="60"/>
      <c r="N9" s="12"/>
      <c r="O9" s="12"/>
      <c r="P9" s="12"/>
      <c r="Q9" s="3"/>
    </row>
    <row r="10" spans="1:17" ht="15" customHeight="1" x14ac:dyDescent="0.25">
      <c r="A10" s="89" t="s">
        <v>0</v>
      </c>
      <c r="B10" s="90"/>
      <c r="C10" s="90"/>
      <c r="D10" s="25"/>
      <c r="E10" s="74">
        <v>22605</v>
      </c>
      <c r="F10" s="74"/>
      <c r="G10" s="74"/>
      <c r="I10" s="65">
        <f ca="1">' '!C3</f>
        <v>57</v>
      </c>
      <c r="J10" s="65">
        <f ca="1">' '!D3</f>
        <v>6</v>
      </c>
      <c r="K10" s="10"/>
      <c r="Q10" s="4"/>
    </row>
    <row r="11" spans="1:17" ht="15" customHeight="1" x14ac:dyDescent="0.25">
      <c r="A11" s="90"/>
      <c r="B11" s="90"/>
      <c r="C11" s="90"/>
      <c r="D11" s="25"/>
      <c r="E11" s="74"/>
      <c r="F11" s="74"/>
      <c r="G11" s="74"/>
      <c r="I11" s="66"/>
      <c r="J11" s="66"/>
      <c r="K11" s="10"/>
      <c r="Q11" s="7"/>
    </row>
    <row r="12" spans="1:17" ht="15" customHeight="1" x14ac:dyDescent="0.25">
      <c r="A12" s="18"/>
      <c r="B12" s="18"/>
      <c r="C12" s="18"/>
      <c r="D12" s="16"/>
      <c r="E12" s="26"/>
      <c r="F12" s="26"/>
      <c r="G12" s="26"/>
      <c r="Q12" s="7"/>
    </row>
    <row r="13" spans="1:17" ht="15" customHeight="1" x14ac:dyDescent="0.25">
      <c r="A13" s="18"/>
      <c r="B13" s="18"/>
      <c r="C13" s="18"/>
      <c r="D13" s="16"/>
      <c r="E13" s="26" t="s">
        <v>7</v>
      </c>
      <c r="F13" s="26"/>
      <c r="G13" s="26" t="s">
        <v>2</v>
      </c>
      <c r="Q13" s="7"/>
    </row>
    <row r="14" spans="1:17" ht="15" customHeight="1" x14ac:dyDescent="0.25">
      <c r="A14" s="91" t="s">
        <v>3</v>
      </c>
      <c r="B14" s="90"/>
      <c r="C14" s="90"/>
      <c r="D14" s="25"/>
      <c r="E14" s="77">
        <v>12</v>
      </c>
      <c r="F14" s="33"/>
      <c r="G14" s="77">
        <v>2017</v>
      </c>
      <c r="Q14" s="27"/>
    </row>
    <row r="15" spans="1:17" ht="15" customHeight="1" x14ac:dyDescent="0.25">
      <c r="A15" s="90"/>
      <c r="B15" s="90"/>
      <c r="C15" s="90"/>
      <c r="D15" s="25"/>
      <c r="E15" s="78"/>
      <c r="F15" s="34"/>
      <c r="G15" s="78"/>
      <c r="I15" s="61" t="s">
        <v>1</v>
      </c>
      <c r="J15" s="62"/>
      <c r="K15" s="62"/>
      <c r="Q15" s="27"/>
    </row>
    <row r="16" spans="1:17" ht="15" customHeight="1" x14ac:dyDescent="0.25">
      <c r="A16" s="89" t="s">
        <v>13</v>
      </c>
      <c r="B16" s="89"/>
      <c r="C16" s="90"/>
      <c r="D16" s="25"/>
      <c r="E16" s="63">
        <v>274</v>
      </c>
      <c r="F16" s="63"/>
      <c r="G16" s="64"/>
      <c r="I16" s="61"/>
      <c r="J16" s="62"/>
      <c r="K16" s="62"/>
      <c r="Q16" s="5"/>
    </row>
    <row r="17" spans="1:17" ht="15" customHeight="1" x14ac:dyDescent="0.25">
      <c r="A17" s="89"/>
      <c r="B17" s="89"/>
      <c r="C17" s="90"/>
      <c r="D17" s="25"/>
      <c r="E17" s="64"/>
      <c r="F17" s="64"/>
      <c r="G17" s="64"/>
      <c r="Q17" s="5"/>
    </row>
    <row r="18" spans="1:17" ht="15" customHeight="1" x14ac:dyDescent="0.25">
      <c r="A18" s="30"/>
      <c r="B18" s="30"/>
      <c r="C18" s="31"/>
      <c r="D18" s="16"/>
      <c r="E18" s="35"/>
      <c r="F18" s="35"/>
      <c r="G18" s="35"/>
      <c r="I18" s="13"/>
      <c r="J18" s="13"/>
      <c r="K18" s="13"/>
      <c r="Q18" s="5"/>
    </row>
    <row r="19" spans="1:17" ht="15" customHeight="1" x14ac:dyDescent="0.25">
      <c r="A19" s="30"/>
      <c r="B19" s="30"/>
      <c r="C19" s="31"/>
      <c r="D19" s="16"/>
      <c r="E19" s="6"/>
      <c r="F19" s="6"/>
      <c r="G19" s="6"/>
      <c r="I19" s="13"/>
      <c r="J19" s="13"/>
      <c r="K19" s="13"/>
      <c r="Q19" s="5"/>
    </row>
    <row r="20" spans="1:17" ht="15" customHeight="1" x14ac:dyDescent="0.25">
      <c r="A20" s="75" t="s">
        <v>5</v>
      </c>
      <c r="B20" s="76"/>
      <c r="C20" s="69" t="s">
        <v>6</v>
      </c>
      <c r="D20" s="25"/>
      <c r="E20" s="79">
        <f ca="1">' '!C6</f>
        <v>78</v>
      </c>
      <c r="F20" s="32"/>
      <c r="G20" s="79">
        <f ca="1">' '!D6</f>
        <v>11</v>
      </c>
      <c r="H20" s="11"/>
      <c r="I20" s="11"/>
      <c r="J20" s="11"/>
      <c r="K20" s="11"/>
      <c r="Q20" s="7"/>
    </row>
    <row r="21" spans="1:17" ht="15" customHeight="1" x14ac:dyDescent="0.25">
      <c r="A21" s="76"/>
      <c r="B21" s="76"/>
      <c r="C21" s="69"/>
      <c r="D21" s="25"/>
      <c r="E21" s="80"/>
      <c r="F21" s="17"/>
      <c r="G21" s="80"/>
      <c r="H21" s="11"/>
      <c r="I21" s="11"/>
      <c r="J21" s="11"/>
      <c r="K21" s="11"/>
      <c r="L21" s="11"/>
      <c r="M21" s="11"/>
      <c r="N21" s="11"/>
      <c r="O21" s="11"/>
      <c r="Q21" s="7"/>
    </row>
    <row r="22" spans="1:17" x14ac:dyDescent="0.25">
      <c r="A22" s="76"/>
      <c r="B22" s="76"/>
      <c r="C22" s="70" t="s">
        <v>4</v>
      </c>
      <c r="D22" s="8"/>
      <c r="E22" s="81">
        <f ca="1">' '!C9</f>
        <v>51441</v>
      </c>
      <c r="F22" s="82"/>
      <c r="G22" s="83"/>
      <c r="H22" s="10"/>
      <c r="I22" s="10"/>
      <c r="J22" s="10"/>
      <c r="K22" s="10"/>
      <c r="L22" s="10"/>
      <c r="N22" s="10"/>
      <c r="O22" s="10"/>
      <c r="Q22" s="7"/>
    </row>
    <row r="23" spans="1:17" x14ac:dyDescent="0.25">
      <c r="A23" s="76"/>
      <c r="B23" s="76"/>
      <c r="C23" s="71"/>
      <c r="D23" s="8"/>
      <c r="E23" s="84"/>
      <c r="F23" s="85"/>
      <c r="G23" s="86"/>
      <c r="H23" s="10"/>
      <c r="I23" s="10"/>
      <c r="J23" s="10"/>
      <c r="K23" s="10"/>
      <c r="L23" s="10"/>
      <c r="M23" s="10"/>
      <c r="N23" s="10"/>
      <c r="O23" s="10"/>
      <c r="Q23" s="7"/>
    </row>
    <row r="24" spans="1:17" x14ac:dyDescent="0.25">
      <c r="A24" s="72"/>
      <c r="B24" s="73"/>
      <c r="C24" s="73"/>
      <c r="D24" s="8"/>
      <c r="E24" s="9"/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3"/>
      <c r="Q24" s="7"/>
    </row>
    <row r="25" spans="1:17" x14ac:dyDescent="0.25">
      <c r="A25" s="73"/>
      <c r="B25" s="73"/>
      <c r="C25" s="73"/>
      <c r="D25" s="8"/>
      <c r="E25" s="9"/>
      <c r="F25" s="9"/>
      <c r="G25" s="9"/>
      <c r="H25" s="11"/>
      <c r="I25" s="11"/>
      <c r="J25" s="11"/>
      <c r="K25" s="11"/>
      <c r="L25" s="11"/>
      <c r="M25" s="11"/>
      <c r="N25" s="11"/>
      <c r="O25" s="11"/>
      <c r="P25" s="13"/>
      <c r="Q25" s="7"/>
    </row>
    <row r="26" spans="1:17" x14ac:dyDescent="0.25">
      <c r="P26" s="6"/>
      <c r="Q26" s="6"/>
    </row>
    <row r="32" spans="1:17" ht="13.8" x14ac:dyDescent="0.25">
      <c r="A32" s="47" t="s">
        <v>15</v>
      </c>
    </row>
  </sheetData>
  <sheetProtection password="8977" sheet="1" objects="1" scenarios="1" selectLockedCells="1"/>
  <mergeCells count="22">
    <mergeCell ref="A2:C4"/>
    <mergeCell ref="C20:C21"/>
    <mergeCell ref="C22:C23"/>
    <mergeCell ref="A24:C25"/>
    <mergeCell ref="E10:G11"/>
    <mergeCell ref="A20:B23"/>
    <mergeCell ref="E14:E15"/>
    <mergeCell ref="E20:E21"/>
    <mergeCell ref="G20:G21"/>
    <mergeCell ref="E22:G23"/>
    <mergeCell ref="A9:C9"/>
    <mergeCell ref="A10:C11"/>
    <mergeCell ref="A16:C17"/>
    <mergeCell ref="A14:C15"/>
    <mergeCell ref="G14:G15"/>
    <mergeCell ref="D1:L1"/>
    <mergeCell ref="D2:L2"/>
    <mergeCell ref="I8:J9"/>
    <mergeCell ref="I15:K16"/>
    <mergeCell ref="E16:G17"/>
    <mergeCell ref="I10:I11"/>
    <mergeCell ref="J10:J11"/>
  </mergeCells>
  <phoneticPr fontId="5" type="noConversion"/>
  <dataValidations count="4">
    <dataValidation type="date" allowBlank="1" showInputMessage="1" showErrorMessage="1" sqref="G24:O25 L21:O21 H20:K21 E25:F25" xr:uid="{00000000-0002-0000-0000-000000000000}">
      <formula1>39082</formula1>
      <formula2>TODAY()</formula2>
    </dataValidation>
    <dataValidation type="whole" allowBlank="1" showInputMessage="1" showErrorMessage="1" sqref="E16:G17" xr:uid="{00000000-0002-0000-0000-000001000000}">
      <formula1>1</formula1>
      <formula2>540</formula2>
    </dataValidation>
    <dataValidation type="date" allowBlank="1" showInputMessage="1" showErrorMessage="1" sqref="E12:G12" xr:uid="{00000000-0002-0000-0000-000002000000}">
      <formula1>16438</formula1>
      <formula2>36891</formula2>
    </dataValidation>
    <dataValidation type="date" allowBlank="1" showInputMessage="1" showErrorMessage="1" sqref="E10:G11" xr:uid="{00000000-0002-0000-0000-000004000000}">
      <formula1>17533</formula1>
      <formula2>36891</formula2>
    </dataValidation>
  </dataValidations>
  <hyperlinks>
    <hyperlink ref="A1" r:id="rId1" xr:uid="{B7931787-CE32-4039-8E5C-F71D35E60C47}"/>
  </hyperlinks>
  <pageMargins left="0.59055118110236227" right="0.59055118110236227" top="0.78740157480314965" bottom="0.47244094488188981" header="0.31496062992125984" footer="0.31496062992125984"/>
  <pageSetup paperSize="9" orientation="landscape" verticalDpi="4294967293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 '!$C$22:$C$33</xm:f>
          </x14:formula1>
          <xm:sqref>E14:E15</xm:sqref>
        </x14:dataValidation>
        <x14:dataValidation type="list" allowBlank="1" showInputMessage="1" showErrorMessage="1" xr:uid="{00000000-0002-0000-0000-000005000000}">
          <x14:formula1>
            <xm:f>' '!$D$22:$D$28</xm:f>
          </x14:formula1>
          <xm:sqref>G14:G15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062A-0A88-45EF-A8C2-96B2A2FACC4C}">
  <dimension ref="A3:I47"/>
  <sheetViews>
    <sheetView topLeftCell="A19" workbookViewId="0">
      <selection activeCell="J25" sqref="J25"/>
    </sheetView>
  </sheetViews>
  <sheetFormatPr baseColWidth="10" defaultRowHeight="13.2" x14ac:dyDescent="0.25"/>
  <cols>
    <col min="1" max="1" width="11.5546875" customWidth="1"/>
    <col min="2" max="2" width="23.88671875" hidden="1" customWidth="1"/>
    <col min="3" max="8" width="11.5546875" hidden="1" customWidth="1"/>
  </cols>
  <sheetData>
    <row r="3" spans="2:4" ht="12.75" customHeight="1" x14ac:dyDescent="0.25">
      <c r="C3">
        <f ca="1">ROUNDDOWN(' '!F42,0)</f>
        <v>57</v>
      </c>
      <c r="D3">
        <f ca="1">' '!F41-(C3*12)</f>
        <v>6</v>
      </c>
    </row>
    <row r="4" spans="2:4" ht="12.75" customHeight="1" x14ac:dyDescent="0.25"/>
    <row r="6" spans="2:4" ht="12.75" customHeight="1" x14ac:dyDescent="0.25">
      <c r="C6">
        <f ca="1">IF(C40&gt;C42,"ERROR",ROUNDDOWN(' '!F46,0))</f>
        <v>78</v>
      </c>
      <c r="D6">
        <f ca="1">' '!F45-(' '!C6*12)</f>
        <v>11</v>
      </c>
    </row>
    <row r="7" spans="2:4" ht="12.75" customHeight="1" x14ac:dyDescent="0.25"/>
    <row r="9" spans="2:4" ht="12.75" customHeight="1" x14ac:dyDescent="0.25">
      <c r="C9" s="50">
        <f ca="1">IF(C40&gt;C42,"ERROR",DATE(Wartezeiterfüllung!G14,Wartezeiterfüllung!E14+1+' '!F45-' '!F37,1))</f>
        <v>51441</v>
      </c>
    </row>
    <row r="10" spans="2:4" ht="12.75" customHeight="1" x14ac:dyDescent="0.25"/>
    <row r="11" spans="2:4" s="2" customFormat="1" x14ac:dyDescent="0.25"/>
    <row r="12" spans="2:4" s="2" customFormat="1" x14ac:dyDescent="0.25">
      <c r="C12" s="41"/>
    </row>
    <row r="13" spans="2:4" s="2" customFormat="1" x14ac:dyDescent="0.25">
      <c r="B13" s="41"/>
    </row>
    <row r="14" spans="2:4" s="2" customFormat="1" x14ac:dyDescent="0.25">
      <c r="B14" s="38"/>
      <c r="C14" s="2">
        <v>2019</v>
      </c>
    </row>
    <row r="15" spans="2:4" s="2" customFormat="1" x14ac:dyDescent="0.25">
      <c r="B15" s="38"/>
      <c r="C15" s="39" t="s">
        <v>17</v>
      </c>
    </row>
    <row r="16" spans="2:4" s="2" customFormat="1" x14ac:dyDescent="0.25"/>
    <row r="17" spans="1:9" s="2" customFormat="1" x14ac:dyDescent="0.25"/>
    <row r="18" spans="1:9" s="2" customFormat="1" x14ac:dyDescent="0.25"/>
    <row r="19" spans="1:9" s="2" customFormat="1" x14ac:dyDescent="0.25"/>
    <row r="20" spans="1:9" s="2" customFormat="1" x14ac:dyDescent="0.25">
      <c r="B20" s="41"/>
    </row>
    <row r="21" spans="1:9" s="2" customFormat="1" x14ac:dyDescent="0.25">
      <c r="A21" s="38"/>
      <c r="C21" s="38"/>
      <c r="D21" s="38"/>
      <c r="E21" s="38"/>
    </row>
    <row r="22" spans="1:9" s="2" customFormat="1" x14ac:dyDescent="0.25">
      <c r="C22" s="2">
        <v>1</v>
      </c>
      <c r="D22" s="2">
        <v>2013</v>
      </c>
      <c r="E22" s="37" t="s">
        <v>8</v>
      </c>
    </row>
    <row r="23" spans="1:9" s="2" customFormat="1" x14ac:dyDescent="0.25">
      <c r="C23" s="2">
        <v>2</v>
      </c>
      <c r="D23" s="2">
        <v>2014</v>
      </c>
      <c r="E23" s="37" t="s">
        <v>9</v>
      </c>
    </row>
    <row r="24" spans="1:9" s="2" customFormat="1" x14ac:dyDescent="0.25">
      <c r="C24" s="2">
        <v>3</v>
      </c>
      <c r="D24" s="2">
        <v>2015</v>
      </c>
      <c r="E24" s="10"/>
      <c r="F24" s="10"/>
    </row>
    <row r="25" spans="1:9" s="2" customFormat="1" x14ac:dyDescent="0.25">
      <c r="C25" s="2">
        <v>4</v>
      </c>
      <c r="D25" s="2">
        <v>2016</v>
      </c>
      <c r="E25" s="10"/>
      <c r="F25" s="10"/>
    </row>
    <row r="26" spans="1:9" s="2" customFormat="1" x14ac:dyDescent="0.25">
      <c r="C26" s="2">
        <v>5</v>
      </c>
      <c r="D26" s="2">
        <v>2017</v>
      </c>
    </row>
    <row r="27" spans="1:9" s="2" customFormat="1" x14ac:dyDescent="0.25">
      <c r="C27" s="2">
        <v>6</v>
      </c>
      <c r="D27" s="2">
        <v>2018</v>
      </c>
      <c r="E27" s="6"/>
      <c r="F27" s="6"/>
    </row>
    <row r="28" spans="1:9" s="2" customFormat="1" x14ac:dyDescent="0.25">
      <c r="C28" s="2">
        <v>7</v>
      </c>
      <c r="D28" s="36">
        <v>2019</v>
      </c>
    </row>
    <row r="29" spans="1:9" s="2" customFormat="1" x14ac:dyDescent="0.25">
      <c r="C29" s="2">
        <v>8</v>
      </c>
      <c r="E29" s="12"/>
      <c r="F29" s="10"/>
      <c r="I29" s="12"/>
    </row>
    <row r="30" spans="1:9" s="2" customFormat="1" x14ac:dyDescent="0.25">
      <c r="C30" s="2">
        <v>9</v>
      </c>
      <c r="E30" s="12"/>
      <c r="F30" s="10"/>
      <c r="I30" s="12"/>
    </row>
    <row r="31" spans="1:9" s="2" customFormat="1" x14ac:dyDescent="0.25">
      <c r="C31" s="2">
        <v>10</v>
      </c>
    </row>
    <row r="32" spans="1:9" s="2" customFormat="1" x14ac:dyDescent="0.25">
      <c r="C32" s="2">
        <v>11</v>
      </c>
      <c r="F32" s="12"/>
    </row>
    <row r="33" spans="2:8" s="2" customFormat="1" x14ac:dyDescent="0.25">
      <c r="C33" s="2">
        <v>12</v>
      </c>
      <c r="E33" s="11"/>
      <c r="F33" s="11"/>
    </row>
    <row r="34" spans="2:8" s="2" customFormat="1" x14ac:dyDescent="0.25"/>
    <row r="35" spans="2:8" s="2" customFormat="1" x14ac:dyDescent="0.25">
      <c r="B35" s="41"/>
    </row>
    <row r="36" spans="2:8" s="2" customFormat="1" x14ac:dyDescent="0.25">
      <c r="B36" s="38"/>
      <c r="C36" s="29">
        <f>IF(DAY(Wartezeiterfüllung!E10)=1,Wartezeiterfüllung!E10,DATE(YEAR(Wartezeiterfüllung!E10),MONTH(Wartezeiterfüllung!E10)+1,1))</f>
        <v>22616</v>
      </c>
    </row>
    <row r="37" spans="2:8" s="2" customFormat="1" x14ac:dyDescent="0.25">
      <c r="B37" s="38"/>
      <c r="C37" s="2">
        <f>ROUNDDOWN(F38,0)</f>
        <v>56</v>
      </c>
      <c r="D37" s="2">
        <f>F37-(C37*12)</f>
        <v>1</v>
      </c>
      <c r="F37" s="94">
        <f>DATEDIF(C36,C39,"m")</f>
        <v>673</v>
      </c>
      <c r="G37" s="95" t="s">
        <v>10</v>
      </c>
      <c r="H37" s="95"/>
    </row>
    <row r="38" spans="2:8" s="2" customFormat="1" x14ac:dyDescent="0.25">
      <c r="B38" s="38"/>
      <c r="F38" s="96">
        <f>F37/12</f>
        <v>56.083333333333336</v>
      </c>
      <c r="G38" s="95"/>
      <c r="H38" s="95"/>
    </row>
    <row r="39" spans="2:8" s="2" customFormat="1" x14ac:dyDescent="0.25">
      <c r="B39" s="40"/>
      <c r="C39" s="48">
        <f>DATE(Wartezeiterfüllung!G14,Wartezeiterfüllung!E14+1,1)</f>
        <v>43101</v>
      </c>
      <c r="D39" s="49"/>
      <c r="F39" s="95"/>
      <c r="G39" s="95"/>
      <c r="H39" s="95"/>
    </row>
    <row r="40" spans="2:8" s="2" customFormat="1" x14ac:dyDescent="0.25">
      <c r="B40" s="40"/>
      <c r="C40" s="15">
        <f ca="1">TODAY()</f>
        <v>43645</v>
      </c>
      <c r="F40" s="95"/>
      <c r="G40" s="95"/>
      <c r="H40" s="95"/>
    </row>
    <row r="41" spans="2:8" s="2" customFormat="1" x14ac:dyDescent="0.25">
      <c r="B41" s="40"/>
      <c r="C41" s="29">
        <v>43830</v>
      </c>
      <c r="F41" s="97">
        <f ca="1">DATEDIF(C36,C40,"m")</f>
        <v>690</v>
      </c>
      <c r="G41" s="95" t="s">
        <v>11</v>
      </c>
      <c r="H41" s="95"/>
    </row>
    <row r="42" spans="2:8" s="2" customFormat="1" x14ac:dyDescent="0.25">
      <c r="B42" s="40"/>
      <c r="C42" s="29">
        <v>43845</v>
      </c>
      <c r="F42" s="98">
        <f ca="1">F41/12</f>
        <v>57.5</v>
      </c>
      <c r="G42" s="95"/>
      <c r="H42" s="95"/>
    </row>
    <row r="43" spans="2:8" s="2" customFormat="1" x14ac:dyDescent="0.25">
      <c r="F43" s="14"/>
    </row>
    <row r="44" spans="2:8" s="2" customFormat="1" x14ac:dyDescent="0.25">
      <c r="B44" s="38"/>
      <c r="E44" s="92"/>
      <c r="F44" s="93"/>
    </row>
    <row r="45" spans="2:8" s="2" customFormat="1" x14ac:dyDescent="0.25">
      <c r="B45" s="38"/>
      <c r="F45" s="12">
        <f>(C37*12+D37)+Wartezeiterfüllung!E16</f>
        <v>947</v>
      </c>
    </row>
    <row r="46" spans="2:8" s="2" customFormat="1" x14ac:dyDescent="0.25">
      <c r="B46" s="38"/>
      <c r="F46" s="14">
        <f>F45/12</f>
        <v>78.916666666666671</v>
      </c>
    </row>
    <row r="47" spans="2:8" s="2" customFormat="1" x14ac:dyDescent="0.25"/>
  </sheetData>
  <sheetProtection password="DFA8" sheet="1" objects="1" scenarios="1" selectLockedCells="1" selectUnlockedCells="1"/>
  <mergeCells count="1">
    <mergeCell ref="E44:F44"/>
  </mergeCells>
  <dataValidations count="1">
    <dataValidation type="date" allowBlank="1" showInputMessage="1" showErrorMessage="1" sqref="E33:F33" xr:uid="{00000000-0002-0000-0000-000000000000}">
      <formula1>39082</formula1>
      <formula2>TODAY()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Wartezeiterfüllung</vt:lpstr>
      <vt:lpstr> </vt:lpstr>
    </vt:vector>
  </TitlesOfParts>
  <LinksUpToDate>false</LinksUpToDate>
  <SharedDoc>false</SharedDoc>
  <HyperlinkBase>http://www.parmentier.de/steuer/lohnsteuer2006.xls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EXCEL-Lohnsteuerberechnung 2010 mit Zellfunktionen</dc:title>
  <dc:creator>Werner Buber</dc:creator>
  <cp:lastModifiedBy>Werner Buber</cp:lastModifiedBy>
  <cp:lastPrinted>2019-02-08T20:38:58Z</cp:lastPrinted>
  <dcterms:created xsi:type="dcterms:W3CDTF">1999-02-09T12:11:13Z</dcterms:created>
  <dcterms:modified xsi:type="dcterms:W3CDTF">2019-06-29T19:51:50Z</dcterms:modified>
</cp:coreProperties>
</file>